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85" yWindow="60" windowWidth="15705" windowHeight="12300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VerSign">"""mseJj XPWPM PQUlR jiM2D Fg=="""</definedName>
    <definedName name="_xlnm.Print_Titles" localSheetId="0">'Лист1'!$4:$7</definedName>
    <definedName name="_xlnm.Print_Area" localSheetId="0">'Лист1'!$B$1:$K$109</definedName>
  </definedNames>
  <calcPr fullCalcOnLoad="1" fullPrecision="0"/>
</workbook>
</file>

<file path=xl/sharedStrings.xml><?xml version="1.0" encoding="utf-8"?>
<sst xmlns="http://schemas.openxmlformats.org/spreadsheetml/2006/main" count="205" uniqueCount="203">
  <si>
    <t>Код строки</t>
  </si>
  <si>
    <t>По рискам, принятым в перестрахование</t>
  </si>
  <si>
    <t>По рискам, переданным в перестрахование</t>
  </si>
  <si>
    <t>I. Обязательное страхование</t>
  </si>
  <si>
    <t>3. Страхование ответственности - всего</t>
  </si>
  <si>
    <t>2. Личное страхование - всего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</si>
  <si>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</si>
  <si>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</si>
  <si>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</si>
  <si>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</si>
  <si>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</si>
  <si>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</si>
  <si>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</si>
  <si>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</si>
  <si>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</si>
  <si>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</si>
  <si>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</si>
  <si>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</si>
  <si>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</si>
  <si>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</si>
  <si>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</si>
  <si>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</si>
  <si>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</si>
  <si>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</si>
  <si>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</si>
  <si>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</si>
  <si>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</si>
  <si>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</si>
  <si>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</si>
  <si>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</si>
  <si>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</si>
  <si>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</si>
  <si>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</si>
  <si>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</si>
  <si>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</si>
  <si>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</si>
  <si>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</si>
  <si>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</si>
  <si>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</si>
  <si>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</si>
  <si>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</si>
  <si>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</si>
  <si>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</si>
  <si>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</si>
  <si>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</si>
  <si>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</si>
  <si>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</si>
  <si>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</si>
  <si>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</si>
  <si>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</si>
  <si>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</si>
  <si>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</si>
  <si>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</si>
  <si>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</si>
  <si>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</si>
  <si>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</si>
  <si>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</si>
  <si>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</si>
  <si>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</si>
  <si>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</si>
  <si>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</si>
  <si>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</si>
  <si>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1. Страхование строений, принадлежащих гражданам</t>
  </si>
  <si>
    <t>3. Страхование от несчастных случаев на производстве и профессиональных заболеваний</t>
  </si>
  <si>
    <t>Итого по разделу II</t>
  </si>
  <si>
    <t>057</t>
  </si>
  <si>
    <t>059</t>
  </si>
  <si>
    <t>2. Медицинское страхование иностранных граждан и лиц без гражданства, временно пребывающих или временно проживающих в Республике Беларусь</t>
  </si>
  <si>
    <t>возмещение доли убытков</t>
  </si>
  <si>
    <t>сумма комиссионного вознаграждения</t>
  </si>
  <si>
    <t>Итого по разделу I</t>
  </si>
  <si>
    <t xml:space="preserve">II. Добровольное страхование                     </t>
  </si>
  <si>
    <t>1. Имущественное страхование - всего</t>
  </si>
  <si>
    <t xml:space="preserve">      1.1.2. наземные транспортные
      средства юридического лица</t>
  </si>
  <si>
    <t xml:space="preserve">   в том числе:
      1.1.1. имущество юридического
      лица</t>
  </si>
  <si>
    <t xml:space="preserve">      1.1.3. ценности касс</t>
  </si>
  <si>
    <t xml:space="preserve">      1.1.4. животные, принадлежащие
      юридическим лицам</t>
  </si>
  <si>
    <t xml:space="preserve">      1.1.5. сельскохозяйственные 
      культуры и многолетние насаж-
      дения</t>
  </si>
  <si>
    <t xml:space="preserve">      1.2.2. строения граждан</t>
  </si>
  <si>
    <t xml:space="preserve">      1.2.3.  домашнее имущество
      граждан</t>
  </si>
  <si>
    <t xml:space="preserve">      1.2.4. животные, принадлежащие
      гражданам</t>
  </si>
  <si>
    <t xml:space="preserve">      1.2.5. жилые помещения в много-
      квартирных жилых домах</t>
  </si>
  <si>
    <t xml:space="preserve">   1.3. страхование предпринима-
   тельского риска</t>
  </si>
  <si>
    <t xml:space="preserve">   1.2. страхование имущества граж-
   дан</t>
  </si>
  <si>
    <t xml:space="preserve">   в том числе:
      1.3.1. убытки вследствие вынуж-
      денного перерыва в производстве</t>
  </si>
  <si>
    <t xml:space="preserve">      1.3.2. риски непогашения кредитов</t>
  </si>
  <si>
    <t xml:space="preserve">      1.3.3. финансовые риски</t>
  </si>
  <si>
    <t xml:space="preserve">   1.4. страхование грузов</t>
  </si>
  <si>
    <t xml:space="preserve">   1.5. страхование строительно-
   монтажных рисков</t>
  </si>
  <si>
    <t xml:space="preserve">   1.6. страхование воздушных судов</t>
  </si>
  <si>
    <t xml:space="preserve">   1.7. страхование водных судов</t>
  </si>
  <si>
    <t xml:space="preserve">   1.8. страхование космических рис-
   ков</t>
  </si>
  <si>
    <t>В том числе:
   2.1. страхование жизни</t>
  </si>
  <si>
    <t xml:space="preserve">   2.2. страхование дополнительной
   пенсии</t>
  </si>
  <si>
    <t>058</t>
  </si>
  <si>
    <t xml:space="preserve">   2.3. страхование медицинских
   расходов</t>
  </si>
  <si>
    <t>060</t>
  </si>
  <si>
    <t xml:space="preserve">   2.4. страхование от несчастных
   случаев и болезней на время поезд-
   ки за границу</t>
  </si>
  <si>
    <t>064</t>
  </si>
  <si>
    <t>065</t>
  </si>
  <si>
    <t>066</t>
  </si>
  <si>
    <t>067</t>
  </si>
  <si>
    <t>068</t>
  </si>
  <si>
    <t>061</t>
  </si>
  <si>
    <t xml:space="preserve">   2.5. страхование от несчастных слу-
   чаев</t>
  </si>
  <si>
    <t>062</t>
  </si>
  <si>
    <t xml:space="preserve">   2.6. страхование водителей и пас-
   сажиров от несчастных случаев</t>
  </si>
  <si>
    <t>063</t>
  </si>
  <si>
    <t xml:space="preserve">   2.7. страхование от несчастных
   случаев и болезней кредитополуча-
   телей</t>
  </si>
  <si>
    <t>069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</si>
  <si>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</si>
  <si>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</si>
  <si>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</si>
  <si>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</si>
  <si>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</si>
  <si>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</si>
  <si>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</si>
  <si>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</si>
  <si>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</si>
  <si>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</si>
  <si>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</si>
  <si>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</si>
  <si>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</si>
  <si>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</si>
  <si>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</si>
  <si>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</si>
  <si>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</si>
  <si>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</si>
  <si>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</si>
  <si>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</si>
  <si>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</si>
  <si>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</si>
  <si>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</si>
  <si>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</si>
  <si>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В том числе:
   3.1. гражданской ответственности за
   причинение вреда в связи с осу-
   ществлением профессиональной
   деятельности</t>
  </si>
  <si>
    <t xml:space="preserve">   3.2. гражданской ответственности
   владельцев воздушных судов</t>
  </si>
  <si>
    <t xml:space="preserve">   3.3. гражданской ответственности
   организаций, создающих повышен-
   ную опасность для окружающих</t>
  </si>
  <si>
    <t xml:space="preserve">   3.4. гражданской ответственности
   нанимателя за вред, причиненный
   жизни и здоровью работников</t>
  </si>
  <si>
    <t xml:space="preserve">   3.5. гражданской ответственности 
   перевозчика перед таможенными
   органами</t>
  </si>
  <si>
    <t xml:space="preserve">   3.6. гражданской ответственности
   перевозчика и экспедитора</t>
  </si>
  <si>
    <t xml:space="preserve">   3.7. гражданской ответственности
   владельцев квартир</t>
  </si>
  <si>
    <t xml:space="preserve">   3.8. гражданской ответственности
   владельцев транспортных средств</t>
  </si>
  <si>
    <t xml:space="preserve">   3.11. ответственности за нарушение
   договора займа (ссуды)</t>
  </si>
  <si>
    <t xml:space="preserve">   3.12. гражданской ответственности
   граждан, временно выезжающих
   за границу</t>
  </si>
  <si>
    <t>4. Страхование гражданской ответственности владельцев транспортных средств - всего</t>
  </si>
  <si>
    <t>5. Страхование гражданской ответственности перевозчика перед пассажирами</t>
  </si>
  <si>
    <t>6. Страхование ответственности коммерческих организаций, осуществляющих риэлтерскую деятельность, за причинение вреда в связи с ее осуществлением</t>
  </si>
  <si>
    <t xml:space="preserve">   в том числе:
      1.2.1. наземные транспортные
      средства физических лиц</t>
  </si>
  <si>
    <t xml:space="preserve">   3.10. гражданской ответственности
   за причинение вреда другим лицам
   и связанных  с ней расходов </t>
  </si>
  <si>
    <t>В том числе:
   1.1. страхование имущества пред-
   приятий</t>
  </si>
  <si>
    <t xml:space="preserve">страховые взносы (страховые премии) </t>
  </si>
  <si>
    <t>страховое возмещение (обеспечение)</t>
  </si>
  <si>
    <t xml:space="preserve">страховые премии </t>
  </si>
  <si>
    <t>страховые премии</t>
  </si>
  <si>
    <t>Виды обязательного и добровольного страхования</t>
  </si>
  <si>
    <t>По договорам  страхования и сострахования</t>
  </si>
  <si>
    <t>в том числе:                                                    4.1. договоры внутреннего страхования</t>
  </si>
  <si>
    <t>4.2. договоры комплексного внутреннего страхования</t>
  </si>
  <si>
    <t>4.3. договоры пограничного страхования</t>
  </si>
  <si>
    <t>7.Cтрахование с государственной поддержкой урожая сельскохозяйственных культур, скота и птицы</t>
  </si>
  <si>
    <t>8.Cтрахование гражданской ответственности временных (антикризисных) управляющих в производстве по делу об экономической несостоятельности (банкротстве)</t>
  </si>
  <si>
    <t>9. Государственное страхование (предусмотренное в законодательстве обязательное страхование жизни, здоровья и (или) имущества граждан за счет средств соответствующего бюджета)</t>
  </si>
  <si>
    <t>11. Страхование гражданской ответственности перевозчика при перевозке опасных грузов</t>
  </si>
  <si>
    <t>10. Страхование гражданской ответственности юридических лиц и индивидуальных предпринимателей за вред, причиненный деятельностью, связанной с эксплуатацией отдельных объектов</t>
  </si>
  <si>
    <t xml:space="preserve">   3.9. гражданской ответственности и 
   расходов граждан, имеющих право
   владения и (или) пользования
   жилыми помещениями</t>
  </si>
  <si>
    <t>094</t>
  </si>
  <si>
    <t>095</t>
  </si>
  <si>
    <t>096</t>
  </si>
  <si>
    <t>097</t>
  </si>
  <si>
    <t>098</t>
  </si>
  <si>
    <t xml:space="preserve">   3.13 ответственности за
   неисполнение (ненадлежащее
   исполнение) обязательств  эмитента
   облигаций</t>
  </si>
  <si>
    <t>099</t>
  </si>
  <si>
    <t xml:space="preserve">Итого (сумма строк 017 и 098) </t>
  </si>
  <si>
    <t>4.4. договоры страхования "Зеленая карта"</t>
  </si>
  <si>
    <t>12. Иные виды обязательного страхования, определенные законами или актами Президента Республики Беларусь</t>
  </si>
  <si>
    <t>3.14. ГО автоперевозчика</t>
  </si>
  <si>
    <t>3.15. ГО Влад. животных</t>
  </si>
  <si>
    <t>3.16. ГО безопасн. товара</t>
  </si>
  <si>
    <t>3.22. ГО правообладателя за причинение вреда лицам в связи с приостановлением выпуска товаров, содержащих объекты интеллектуальной собственности, ответственность продленной гарантии</t>
  </si>
  <si>
    <t>3.17. ГО за ядерный ущерб</t>
  </si>
  <si>
    <t>3.18. ответственность руководителей</t>
  </si>
  <si>
    <t>3.19. ГО таможенных представителей</t>
  </si>
  <si>
    <t>3.20. ГО владел. Таможенных складов и складов временного хранения</t>
  </si>
  <si>
    <t>тысяч рублей</t>
  </si>
  <si>
    <t>БЕЛГОССТРАХ</t>
  </si>
  <si>
    <t>ПОСТУПЛЕНИЕ СТРАХОВЫХ ВЗНОСОВ (СТРАХОВЫХ ПРЕМИЙ) И ВЫПЛАТЫ СТРАХОВОГО ВОЗМЕЩЕНИЯ И СТРАХОВОГО ОБЕСПЕЧЕНИЯ ПО ДОГОВОРАМ ПРЯМОГО СТРАХОВАНИЯ, СОСТРАХОВАНИЯ И ПЕРЕСТРАХОВАНИЯ за январь-декабрь 2014 года</t>
  </si>
  <si>
    <t>1.1.6. сельскохозяйственная техника</t>
  </si>
  <si>
    <t>1.1.7. интеллектуальная собственность</t>
  </si>
  <si>
    <t>1.1.8. средства ж/д транспорта</t>
  </si>
  <si>
    <t>1.1.9. поставка природного газа</t>
  </si>
  <si>
    <t>1.2.6. портативные устройства</t>
  </si>
  <si>
    <t>1.2.7. породистые животные, принадлежащие гражданам</t>
  </si>
  <si>
    <t>1.10 страхование расходов граждан, выезжающих за границу</t>
  </si>
  <si>
    <t>1.9. страхование расходов, связанных с ремонтом товаров</t>
  </si>
  <si>
    <t>1.11. страхование вынужденной отмены массовых, культурных, спортивных, и иных зрелищных мероприятий</t>
  </si>
  <si>
    <t>1.12. страхование рисков, связанных с использованием банковских платежных карточек</t>
  </si>
  <si>
    <t>2.8. репродуктивное (детородное) страхование женщин</t>
  </si>
  <si>
    <t>2.9. расходов при наступлении несчастных случаев или внезапных заболеваний граждан, выезжающих в страны СНГ (БАЛВА мед. расходов)</t>
  </si>
  <si>
    <t>2.10. медицинское страхование риска оперативных вмешательств</t>
  </si>
  <si>
    <t>2.11. страхование от опасных заболеваний</t>
  </si>
  <si>
    <t>2.12. страхование от травм "Активный отдых"</t>
  </si>
  <si>
    <t>3.21. ГО и расходов судовладельцев; ответственности экспедиторов</t>
  </si>
  <si>
    <t>3.23. ответственности за неисполнение либо ненадлежащее исполнение гарантийных обязательств по договору строительного подряда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</si>
</sst>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_);\ \(#,###\)"/>
    <numFmt numFmtId="165" formatCode="#,###_);\ \(#,###\);&quot;−&quot;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60" applyProtection="1">
      <alignment/>
      <protection/>
    </xf>
    <xf numFmtId="49" fontId="2" fillId="34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164" fontId="2" fillId="34" borderId="10" xfId="0" applyNumberFormat="1" applyFont="1" applyFill="1" applyBorder="1" applyAlignment="1" applyProtection="1">
      <alignment horizontal="center" wrapText="1"/>
      <protection/>
    </xf>
    <xf numFmtId="165" fontId="2" fillId="34" borderId="10" xfId="0" applyNumberFormat="1" applyFont="1" applyFill="1" applyBorder="1" applyAlignment="1" applyProtection="1">
      <alignment horizontal="right" wrapText="1"/>
      <protection locked="0"/>
    </xf>
    <xf numFmtId="165" fontId="2" fillId="34" borderId="10" xfId="0" applyNumberFormat="1" applyFont="1" applyFill="1" applyBorder="1" applyAlignment="1" applyProtection="1">
      <alignment horizontal="righ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164" fontId="2" fillId="34" borderId="10" xfId="0" applyNumberFormat="1" applyFont="1" applyFill="1" applyBorder="1" applyAlignment="1" applyProtection="1">
      <alignment horizontal="right" wrapText="1"/>
      <protection/>
    </xf>
    <xf numFmtId="49" fontId="2" fillId="34" borderId="10" xfId="0" applyNumberFormat="1" applyFont="1" applyFill="1" applyBorder="1" applyAlignment="1" applyProtection="1">
      <alignment horizontal="left" wrapText="1" indent="2"/>
      <protection locked="0"/>
    </xf>
    <xf numFmtId="0" fontId="2" fillId="34" borderId="10" xfId="0" applyFont="1" applyFill="1" applyBorder="1" applyAlignment="1" applyProtection="1">
      <alignment horizontal="left" wrapText="1" indent="1"/>
      <protection locked="0"/>
    </xf>
    <xf numFmtId="49" fontId="2" fillId="34" borderId="10" xfId="0" applyNumberFormat="1" applyFont="1" applyFill="1" applyBorder="1" applyAlignment="1" applyProtection="1">
      <alignment horizontal="left" wrapText="1" indent="1"/>
      <protection locked="0"/>
    </xf>
    <xf numFmtId="49" fontId="2" fillId="34" borderId="10" xfId="0" applyNumberFormat="1" applyFont="1" applyFill="1" applyBorder="1" applyAlignment="1" applyProtection="1">
      <alignment horizontal="left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SheetLayoutView="70" zoomScalePageLayoutView="0" workbookViewId="0" topLeftCell="A1">
      <selection activeCell="B1" sqref="B1:K109"/>
    </sheetView>
  </sheetViews>
  <sheetFormatPr defaultColWidth="9.00390625" defaultRowHeight="12.75"/>
  <cols>
    <col min="1" max="1" width="2.375" style="1" customWidth="1"/>
    <col min="2" max="2" width="38.875" style="1" customWidth="1"/>
    <col min="3" max="3" width="8.75390625" style="1" customWidth="1"/>
    <col min="4" max="11" width="23.75390625" style="1" customWidth="1"/>
    <col min="12" max="16384" width="9.125" style="1" customWidth="1"/>
  </cols>
  <sheetData>
    <row r="1" spans="2:11" ht="57" customHeight="1">
      <c r="B1" s="22" t="s">
        <v>185</v>
      </c>
      <c r="C1" s="22"/>
      <c r="D1" s="22"/>
      <c r="E1" s="23"/>
      <c r="F1" s="23"/>
      <c r="G1" s="23"/>
      <c r="H1" s="23"/>
      <c r="I1" s="23"/>
      <c r="J1" s="23"/>
      <c r="K1" s="23"/>
    </row>
    <row r="2" spans="2:11" ht="18.75" hidden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9.5" customHeight="1">
      <c r="B3" s="8" t="s">
        <v>184</v>
      </c>
      <c r="C3" s="4"/>
      <c r="D3" s="4"/>
      <c r="E3" s="4"/>
      <c r="F3" s="4"/>
      <c r="G3" s="4"/>
      <c r="H3" s="4"/>
      <c r="I3" s="4"/>
      <c r="J3" s="4"/>
      <c r="K3" s="7" t="s">
        <v>183</v>
      </c>
    </row>
    <row r="4" spans="2:11" ht="33.75" customHeight="1">
      <c r="B4" s="21" t="s">
        <v>154</v>
      </c>
      <c r="C4" s="21" t="s">
        <v>0</v>
      </c>
      <c r="D4" s="21" t="s">
        <v>155</v>
      </c>
      <c r="E4" s="21"/>
      <c r="F4" s="21" t="s">
        <v>1</v>
      </c>
      <c r="G4" s="21"/>
      <c r="H4" s="21"/>
      <c r="I4" s="21" t="s">
        <v>2</v>
      </c>
      <c r="J4" s="21"/>
      <c r="K4" s="21"/>
    </row>
    <row r="5" spans="2:11" ht="30" customHeight="1">
      <c r="B5" s="21"/>
      <c r="C5" s="21"/>
      <c r="D5" s="21" t="s">
        <v>150</v>
      </c>
      <c r="E5" s="21" t="s">
        <v>151</v>
      </c>
      <c r="F5" s="21" t="s">
        <v>152</v>
      </c>
      <c r="G5" s="21" t="s">
        <v>68</v>
      </c>
      <c r="H5" s="21" t="s">
        <v>69</v>
      </c>
      <c r="I5" s="21" t="s">
        <v>153</v>
      </c>
      <c r="J5" s="21" t="s">
        <v>68</v>
      </c>
      <c r="K5" s="21" t="s">
        <v>69</v>
      </c>
    </row>
    <row r="6" spans="2:11" ht="37.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ht="15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</row>
    <row r="8" spans="2:11" ht="15.75"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</row>
    <row r="9" spans="2:11" ht="31.5">
      <c r="B9" s="10" t="s">
        <v>62</v>
      </c>
      <c r="C9" s="11" t="s">
        <v>53</v>
      </c>
      <c r="D9" s="13">
        <v>83177386</v>
      </c>
      <c r="E9" s="13">
        <v>35282028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2:11" ht="83.25" customHeight="1">
      <c r="B10" s="10" t="s">
        <v>67</v>
      </c>
      <c r="C10" s="11" t="s">
        <v>54</v>
      </c>
      <c r="D10" s="13">
        <v>43255900</v>
      </c>
      <c r="E10" s="13">
        <v>6532892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2:11" ht="50.25" customHeight="1">
      <c r="B11" s="10" t="s">
        <v>63</v>
      </c>
      <c r="C11" s="11" t="s">
        <v>55</v>
      </c>
      <c r="D11" s="13">
        <v>1396933062</v>
      </c>
      <c r="E11" s="13">
        <v>853415908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2:11" ht="49.5" customHeight="1">
      <c r="B12" s="10" t="s">
        <v>144</v>
      </c>
      <c r="C12" s="11" t="s">
        <v>56</v>
      </c>
      <c r="D12" s="14">
        <f>D13+D14+D15+D16</f>
        <v>662002711</v>
      </c>
      <c r="E12" s="14">
        <f aca="true" t="shared" si="0" ref="E12:K12">E13+E14+E15+E16</f>
        <v>390854809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10136949</v>
      </c>
      <c r="J12" s="14">
        <f t="shared" si="0"/>
        <v>0</v>
      </c>
      <c r="K12" s="14">
        <f t="shared" si="0"/>
        <v>0</v>
      </c>
    </row>
    <row r="13" spans="1:11" ht="48.75" customHeight="1">
      <c r="A13" s="1">
        <v>0</v>
      </c>
      <c r="B13" s="10" t="s">
        <v>156</v>
      </c>
      <c r="C13" s="11" t="s">
        <v>57</v>
      </c>
      <c r="D13" s="13">
        <v>494965028</v>
      </c>
      <c r="E13" s="13">
        <v>366057504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2:11" ht="36" customHeight="1">
      <c r="B14" s="10" t="s">
        <v>157</v>
      </c>
      <c r="C14" s="11" t="s">
        <v>58</v>
      </c>
      <c r="D14" s="13">
        <v>3542036</v>
      </c>
      <c r="E14" s="13">
        <v>1459568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2:11" ht="35.25" customHeight="1">
      <c r="B15" s="10" t="s">
        <v>158</v>
      </c>
      <c r="C15" s="11" t="s">
        <v>59</v>
      </c>
      <c r="D15" s="13">
        <v>15426153</v>
      </c>
      <c r="E15" s="13">
        <v>798321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2:11" ht="31.5">
      <c r="B16" s="10" t="s">
        <v>173</v>
      </c>
      <c r="C16" s="11" t="s">
        <v>60</v>
      </c>
      <c r="D16" s="13">
        <v>148069494</v>
      </c>
      <c r="E16" s="13">
        <v>22539416</v>
      </c>
      <c r="F16" s="13">
        <v>0</v>
      </c>
      <c r="G16" s="13">
        <v>0</v>
      </c>
      <c r="H16" s="13">
        <v>0</v>
      </c>
      <c r="I16" s="13">
        <v>10136949</v>
      </c>
      <c r="J16" s="13">
        <v>0</v>
      </c>
      <c r="K16" s="13">
        <v>0</v>
      </c>
    </row>
    <row r="17" spans="2:11" ht="47.25">
      <c r="B17" s="10" t="s">
        <v>145</v>
      </c>
      <c r="C17" s="11" t="s">
        <v>61</v>
      </c>
      <c r="D17" s="13">
        <v>12956665</v>
      </c>
      <c r="E17" s="13">
        <v>3654726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ht="82.5" customHeight="1">
      <c r="B18" s="10" t="s">
        <v>146</v>
      </c>
      <c r="C18" s="11" t="s">
        <v>6</v>
      </c>
      <c r="D18" s="13">
        <v>3613835</v>
      </c>
      <c r="E18" s="13">
        <v>24949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2:11" ht="63">
      <c r="B19" s="2" t="s">
        <v>159</v>
      </c>
      <c r="C19" s="11" t="s">
        <v>7</v>
      </c>
      <c r="D19" s="13">
        <v>214822131</v>
      </c>
      <c r="E19" s="13">
        <v>97492287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2:11" ht="99" customHeight="1">
      <c r="B20" s="10" t="s">
        <v>160</v>
      </c>
      <c r="C20" s="11" t="s">
        <v>8</v>
      </c>
      <c r="D20" s="13">
        <v>443849</v>
      </c>
      <c r="E20" s="13">
        <v>465289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2:11" ht="99.75" customHeight="1">
      <c r="B21" s="10" t="s">
        <v>161</v>
      </c>
      <c r="C21" s="11" t="s">
        <v>9</v>
      </c>
      <c r="D21" s="13">
        <v>3654337</v>
      </c>
      <c r="E21" s="13">
        <v>3447488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ht="94.5">
      <c r="B22" s="10" t="s">
        <v>163</v>
      </c>
      <c r="C22" s="11" t="s">
        <v>10</v>
      </c>
      <c r="D22" s="13">
        <v>40296311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2:11" ht="47.25">
      <c r="B23" s="10" t="s">
        <v>162</v>
      </c>
      <c r="C23" s="11" t="s">
        <v>11</v>
      </c>
      <c r="D23" s="13">
        <v>342034</v>
      </c>
      <c r="E23" s="13"/>
      <c r="F23" s="13"/>
      <c r="G23" s="13"/>
      <c r="H23" s="13"/>
      <c r="I23" s="13"/>
      <c r="J23" s="13"/>
      <c r="K23" s="13"/>
    </row>
    <row r="24" spans="2:11" ht="63">
      <c r="B24" s="10" t="s">
        <v>174</v>
      </c>
      <c r="C24" s="11" t="s">
        <v>12</v>
      </c>
      <c r="D24" s="13"/>
      <c r="E24" s="13"/>
      <c r="F24" s="13"/>
      <c r="G24" s="13"/>
      <c r="H24" s="13"/>
      <c r="I24" s="13"/>
      <c r="J24" s="13"/>
      <c r="K24" s="13"/>
    </row>
    <row r="25" spans="2:11" ht="15.75">
      <c r="B25" s="15" t="s">
        <v>70</v>
      </c>
      <c r="C25" s="11" t="s">
        <v>13</v>
      </c>
      <c r="D25" s="14">
        <f>SUM(D9:D12)+SUM(D17:D24)</f>
        <v>2461498221</v>
      </c>
      <c r="E25" s="14">
        <f aca="true" t="shared" si="1" ref="E25:K25">SUM(E9:E12)+SUM(E17:E24)</f>
        <v>1391170376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10136949</v>
      </c>
      <c r="J25" s="14">
        <f t="shared" si="1"/>
        <v>0</v>
      </c>
      <c r="K25" s="14">
        <f t="shared" si="1"/>
        <v>0</v>
      </c>
    </row>
    <row r="26" spans="2:11" ht="15.75">
      <c r="B26" s="10" t="s">
        <v>71</v>
      </c>
      <c r="C26" s="11"/>
      <c r="D26" s="16"/>
      <c r="E26" s="16"/>
      <c r="F26" s="16"/>
      <c r="G26" s="16"/>
      <c r="H26" s="16"/>
      <c r="I26" s="16"/>
      <c r="J26" s="16"/>
      <c r="K26" s="16"/>
    </row>
    <row r="27" spans="2:11" ht="31.5">
      <c r="B27" s="10" t="s">
        <v>72</v>
      </c>
      <c r="C27" s="11" t="s">
        <v>14</v>
      </c>
      <c r="D27" s="14">
        <f aca="true" t="shared" si="2" ref="D27:K27">D28+D39+D50+SUM(D59:D68)</f>
        <v>734686671</v>
      </c>
      <c r="E27" s="14">
        <f t="shared" si="2"/>
        <v>298036926</v>
      </c>
      <c r="F27" s="14">
        <f t="shared" si="2"/>
        <v>4786390</v>
      </c>
      <c r="G27" s="14">
        <f t="shared" si="2"/>
        <v>7321613</v>
      </c>
      <c r="H27" s="14">
        <f t="shared" si="2"/>
        <v>419695</v>
      </c>
      <c r="I27" s="14">
        <f t="shared" si="2"/>
        <v>72040935</v>
      </c>
      <c r="J27" s="14">
        <f t="shared" si="2"/>
        <v>7391463</v>
      </c>
      <c r="K27" s="14">
        <f t="shared" si="2"/>
        <v>4605301</v>
      </c>
    </row>
    <row r="28" spans="2:11" ht="47.25">
      <c r="B28" s="2" t="s">
        <v>149</v>
      </c>
      <c r="C28" s="11" t="s">
        <v>15</v>
      </c>
      <c r="D28" s="14">
        <f aca="true" t="shared" si="3" ref="D28:K28">SUM(D29:D38)</f>
        <v>228052354</v>
      </c>
      <c r="E28" s="14">
        <f t="shared" si="3"/>
        <v>85111477</v>
      </c>
      <c r="F28" s="14">
        <f t="shared" si="3"/>
        <v>3595870</v>
      </c>
      <c r="G28" s="14">
        <f t="shared" si="3"/>
        <v>7058831</v>
      </c>
      <c r="H28" s="14">
        <f t="shared" si="3"/>
        <v>308345</v>
      </c>
      <c r="I28" s="14">
        <f t="shared" si="3"/>
        <v>49454597</v>
      </c>
      <c r="J28" s="14">
        <f t="shared" si="3"/>
        <v>2532932</v>
      </c>
      <c r="K28" s="14">
        <f t="shared" si="3"/>
        <v>2921085</v>
      </c>
    </row>
    <row r="29" spans="2:11" ht="47.25">
      <c r="B29" s="2" t="s">
        <v>74</v>
      </c>
      <c r="C29" s="11" t="s">
        <v>16</v>
      </c>
      <c r="D29" s="13">
        <v>68639180</v>
      </c>
      <c r="E29" s="13">
        <v>19110590</v>
      </c>
      <c r="F29" s="13">
        <v>2491914</v>
      </c>
      <c r="G29" s="13">
        <v>6916181</v>
      </c>
      <c r="H29" s="13">
        <v>150349</v>
      </c>
      <c r="I29" s="13">
        <v>15006647</v>
      </c>
      <c r="J29" s="13">
        <v>1586554</v>
      </c>
      <c r="K29" s="13">
        <v>1106886</v>
      </c>
    </row>
    <row r="30" spans="2:11" ht="33" customHeight="1">
      <c r="B30" s="2" t="s">
        <v>73</v>
      </c>
      <c r="C30" s="11" t="s">
        <v>17</v>
      </c>
      <c r="D30" s="13">
        <v>109575699</v>
      </c>
      <c r="E30" s="13">
        <v>58403093</v>
      </c>
      <c r="F30" s="13">
        <v>1035574</v>
      </c>
      <c r="G30" s="13">
        <v>142650</v>
      </c>
      <c r="H30" s="13">
        <v>145853</v>
      </c>
      <c r="I30" s="13">
        <v>2280654</v>
      </c>
      <c r="J30" s="13">
        <v>439462</v>
      </c>
      <c r="K30" s="13">
        <v>256589</v>
      </c>
    </row>
    <row r="31" spans="2:11" ht="15.75">
      <c r="B31" s="2" t="s">
        <v>75</v>
      </c>
      <c r="C31" s="11" t="s">
        <v>18</v>
      </c>
      <c r="D31" s="13">
        <v>2383260</v>
      </c>
      <c r="E31" s="13">
        <v>9213</v>
      </c>
      <c r="F31" s="13">
        <v>31023</v>
      </c>
      <c r="G31" s="13">
        <v>0</v>
      </c>
      <c r="H31" s="13">
        <v>5071</v>
      </c>
      <c r="I31" s="13">
        <v>0</v>
      </c>
      <c r="J31" s="13">
        <v>0</v>
      </c>
      <c r="K31" s="13">
        <v>0</v>
      </c>
    </row>
    <row r="32" spans="2:11" ht="33" customHeight="1">
      <c r="B32" s="2" t="s">
        <v>76</v>
      </c>
      <c r="C32" s="11" t="s">
        <v>19</v>
      </c>
      <c r="D32" s="13">
        <v>6454416</v>
      </c>
      <c r="E32" s="13">
        <v>5012499</v>
      </c>
      <c r="F32" s="13">
        <v>0</v>
      </c>
      <c r="G32" s="13">
        <v>0</v>
      </c>
      <c r="H32" s="13">
        <v>0</v>
      </c>
      <c r="I32" s="13">
        <v>1060245</v>
      </c>
      <c r="J32" s="13">
        <v>490721</v>
      </c>
      <c r="K32" s="13">
        <v>169967</v>
      </c>
    </row>
    <row r="33" spans="2:11" ht="47.25">
      <c r="B33" s="2" t="s">
        <v>77</v>
      </c>
      <c r="C33" s="11" t="s">
        <v>20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ht="31.5">
      <c r="B34" s="17" t="s">
        <v>186</v>
      </c>
      <c r="C34" s="11" t="s">
        <v>21</v>
      </c>
      <c r="D34" s="13">
        <v>9570862</v>
      </c>
      <c r="E34" s="13">
        <v>2576082</v>
      </c>
      <c r="F34" s="13">
        <v>33359</v>
      </c>
      <c r="G34" s="13">
        <v>0</v>
      </c>
      <c r="H34" s="13">
        <v>6672</v>
      </c>
      <c r="I34" s="13">
        <v>134341</v>
      </c>
      <c r="J34" s="13">
        <v>16195</v>
      </c>
      <c r="K34" s="13">
        <v>24575</v>
      </c>
    </row>
    <row r="35" spans="2:11" ht="31.5">
      <c r="B35" s="17" t="s">
        <v>187</v>
      </c>
      <c r="C35" s="11" t="s">
        <v>22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ht="15.75">
      <c r="B36" s="17" t="s">
        <v>188</v>
      </c>
      <c r="C36" s="11" t="s">
        <v>23</v>
      </c>
      <c r="D36" s="13">
        <v>0</v>
      </c>
      <c r="E36" s="13">
        <v>0</v>
      </c>
      <c r="F36" s="13">
        <v>4000</v>
      </c>
      <c r="G36" s="13">
        <v>0</v>
      </c>
      <c r="H36" s="13">
        <v>400</v>
      </c>
      <c r="I36" s="13">
        <v>0</v>
      </c>
      <c r="J36" s="13">
        <v>0</v>
      </c>
      <c r="K36" s="13">
        <v>0</v>
      </c>
    </row>
    <row r="37" spans="2:11" ht="15.75">
      <c r="B37" s="17" t="s">
        <v>189</v>
      </c>
      <c r="C37" s="11" t="s">
        <v>24</v>
      </c>
      <c r="D37" s="13">
        <v>31428937</v>
      </c>
      <c r="E37" s="13"/>
      <c r="F37" s="13"/>
      <c r="G37" s="13"/>
      <c r="H37" s="13"/>
      <c r="I37" s="13">
        <v>30972710</v>
      </c>
      <c r="J37" s="13"/>
      <c r="K37" s="13">
        <v>1363068</v>
      </c>
    </row>
    <row r="38" spans="2:11" ht="15.75">
      <c r="B38" s="17"/>
      <c r="C38" s="11" t="s">
        <v>25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31.5">
      <c r="A39" s="1">
        <v>0</v>
      </c>
      <c r="B39" s="10" t="s">
        <v>83</v>
      </c>
      <c r="C39" s="11" t="s">
        <v>26</v>
      </c>
      <c r="D39" s="14">
        <f aca="true" t="shared" si="4" ref="D39:K39">SUM(D40:D49)</f>
        <v>409824601</v>
      </c>
      <c r="E39" s="14">
        <f t="shared" si="4"/>
        <v>186187294</v>
      </c>
      <c r="F39" s="14">
        <f t="shared" si="4"/>
        <v>94405</v>
      </c>
      <c r="G39" s="14">
        <f t="shared" si="4"/>
        <v>224690</v>
      </c>
      <c r="H39" s="14">
        <f t="shared" si="4"/>
        <v>7732</v>
      </c>
      <c r="I39" s="14">
        <f t="shared" si="4"/>
        <v>530510</v>
      </c>
      <c r="J39" s="14">
        <f t="shared" si="4"/>
        <v>261719</v>
      </c>
      <c r="K39" s="14">
        <f t="shared" si="4"/>
        <v>42579</v>
      </c>
    </row>
    <row r="40" spans="2:11" ht="47.25">
      <c r="B40" s="10" t="s">
        <v>147</v>
      </c>
      <c r="C40" s="11" t="s">
        <v>27</v>
      </c>
      <c r="D40" s="13">
        <v>98754568</v>
      </c>
      <c r="E40" s="13">
        <v>54423901</v>
      </c>
      <c r="F40" s="13">
        <v>69219</v>
      </c>
      <c r="G40" s="13">
        <v>224675</v>
      </c>
      <c r="H40" s="13">
        <v>4186</v>
      </c>
      <c r="I40" s="13">
        <v>530510</v>
      </c>
      <c r="J40" s="13">
        <v>261719</v>
      </c>
      <c r="K40" s="13">
        <v>42579</v>
      </c>
    </row>
    <row r="41" spans="2:11" ht="15.75">
      <c r="B41" s="10" t="s">
        <v>78</v>
      </c>
      <c r="C41" s="11" t="s">
        <v>28</v>
      </c>
      <c r="D41" s="13">
        <v>144199180</v>
      </c>
      <c r="E41" s="13">
        <v>48005932</v>
      </c>
      <c r="F41" s="13">
        <v>25186</v>
      </c>
      <c r="G41" s="13">
        <v>15</v>
      </c>
      <c r="H41" s="13">
        <v>3546</v>
      </c>
      <c r="I41" s="13">
        <v>0</v>
      </c>
      <c r="J41" s="13">
        <v>0</v>
      </c>
      <c r="K41" s="13">
        <v>0</v>
      </c>
    </row>
    <row r="42" spans="2:11" ht="31.5">
      <c r="B42" s="10" t="s">
        <v>79</v>
      </c>
      <c r="C42" s="11" t="s">
        <v>29</v>
      </c>
      <c r="D42" s="13">
        <v>81389192</v>
      </c>
      <c r="E42" s="13">
        <v>15083108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2:11" ht="33.75" customHeight="1">
      <c r="B43" s="10" t="s">
        <v>80</v>
      </c>
      <c r="C43" s="11" t="s">
        <v>30</v>
      </c>
      <c r="D43" s="13">
        <v>44922642</v>
      </c>
      <c r="E43" s="13">
        <v>49807577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2:11" ht="33" customHeight="1">
      <c r="B44" s="10" t="s">
        <v>81</v>
      </c>
      <c r="C44" s="11" t="s">
        <v>31</v>
      </c>
      <c r="D44" s="13">
        <v>37665915</v>
      </c>
      <c r="E44" s="13">
        <v>18631744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2:11" ht="15.75">
      <c r="B45" s="17" t="s">
        <v>190</v>
      </c>
      <c r="C45" s="11" t="s">
        <v>32</v>
      </c>
      <c r="D45" s="13">
        <v>2835204</v>
      </c>
      <c r="E45" s="13">
        <v>224613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2:11" ht="31.5">
      <c r="B46" s="17" t="s">
        <v>191</v>
      </c>
      <c r="C46" s="11" t="s">
        <v>33</v>
      </c>
      <c r="D46" s="13">
        <v>57900</v>
      </c>
      <c r="E46" s="13">
        <v>10419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 ht="16.5" customHeight="1">
      <c r="B47" s="17"/>
      <c r="C47" s="11" t="s">
        <v>34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2:11" ht="15.75">
      <c r="B48" s="17"/>
      <c r="C48" s="11" t="s">
        <v>35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2:11" ht="15.75">
      <c r="B49" s="17"/>
      <c r="C49" s="11" t="s">
        <v>36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2:11" ht="31.5">
      <c r="B50" s="10" t="s">
        <v>82</v>
      </c>
      <c r="C50" s="11" t="s">
        <v>37</v>
      </c>
      <c r="D50" s="14">
        <f aca="true" t="shared" si="5" ref="D50:K50">SUM(D51:D58)</f>
        <v>86102024</v>
      </c>
      <c r="E50" s="14">
        <f t="shared" si="5"/>
        <v>22981443</v>
      </c>
      <c r="F50" s="14">
        <f t="shared" si="5"/>
        <v>157313</v>
      </c>
      <c r="G50" s="14">
        <f t="shared" si="5"/>
        <v>15496</v>
      </c>
      <c r="H50" s="14">
        <f t="shared" si="5"/>
        <v>15414</v>
      </c>
      <c r="I50" s="14">
        <f t="shared" si="5"/>
        <v>18507276</v>
      </c>
      <c r="J50" s="14">
        <f t="shared" si="5"/>
        <v>3310155</v>
      </c>
      <c r="K50" s="14">
        <f t="shared" si="5"/>
        <v>1099180</v>
      </c>
    </row>
    <row r="51" spans="2:11" ht="47.25" customHeight="1">
      <c r="B51" s="10" t="s">
        <v>84</v>
      </c>
      <c r="C51" s="11" t="s">
        <v>38</v>
      </c>
      <c r="D51" s="13">
        <v>774180</v>
      </c>
      <c r="E51" s="13">
        <v>0</v>
      </c>
      <c r="F51" s="13">
        <v>12264</v>
      </c>
      <c r="G51" s="13">
        <v>18</v>
      </c>
      <c r="H51" s="13">
        <v>1227</v>
      </c>
      <c r="I51" s="13">
        <v>409452</v>
      </c>
      <c r="J51" s="13">
        <v>0</v>
      </c>
      <c r="K51" s="13">
        <v>26849</v>
      </c>
    </row>
    <row r="52" spans="2:11" ht="19.5" customHeight="1">
      <c r="B52" s="10" t="s">
        <v>85</v>
      </c>
      <c r="C52" s="11" t="s">
        <v>39</v>
      </c>
      <c r="D52" s="13">
        <v>62372380</v>
      </c>
      <c r="E52" s="13">
        <v>22570118</v>
      </c>
      <c r="F52" s="13">
        <v>86221</v>
      </c>
      <c r="G52" s="13">
        <v>15478</v>
      </c>
      <c r="H52" s="13">
        <v>8304</v>
      </c>
      <c r="I52" s="13">
        <v>8760337</v>
      </c>
      <c r="J52" s="13">
        <v>2995205</v>
      </c>
      <c r="K52" s="13">
        <v>433598</v>
      </c>
    </row>
    <row r="53" spans="2:11" ht="15.75">
      <c r="B53" s="10" t="s">
        <v>86</v>
      </c>
      <c r="C53" s="11" t="s">
        <v>40</v>
      </c>
      <c r="D53" s="13">
        <v>22955464</v>
      </c>
      <c r="E53" s="13">
        <v>411325</v>
      </c>
      <c r="F53" s="13">
        <v>58828</v>
      </c>
      <c r="G53" s="13">
        <v>0</v>
      </c>
      <c r="H53" s="13">
        <v>5883</v>
      </c>
      <c r="I53" s="13">
        <v>9337487</v>
      </c>
      <c r="J53" s="13">
        <v>314950</v>
      </c>
      <c r="K53" s="13">
        <v>638733</v>
      </c>
    </row>
    <row r="54" spans="2:11" ht="15.75">
      <c r="B54" s="17"/>
      <c r="C54" s="11" t="s">
        <v>41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2:11" ht="15.75">
      <c r="B55" s="17"/>
      <c r="C55" s="11" t="s">
        <v>42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2:11" ht="15.75">
      <c r="B56" s="17"/>
      <c r="C56" s="11" t="s">
        <v>43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2:11" ht="15.75">
      <c r="B57" s="17"/>
      <c r="C57" s="11" t="s">
        <v>44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2:11" ht="15.75">
      <c r="B58" s="17"/>
      <c r="C58" s="11" t="s">
        <v>45</v>
      </c>
      <c r="D58" s="13"/>
      <c r="E58" s="13"/>
      <c r="F58" s="13"/>
      <c r="G58" s="13"/>
      <c r="H58" s="13"/>
      <c r="I58" s="13"/>
      <c r="J58" s="13"/>
      <c r="K58" s="13"/>
    </row>
    <row r="59" spans="2:11" ht="15.75">
      <c r="B59" s="10" t="s">
        <v>87</v>
      </c>
      <c r="C59" s="11" t="s">
        <v>46</v>
      </c>
      <c r="D59" s="13">
        <v>3924570</v>
      </c>
      <c r="E59" s="13">
        <v>1352738</v>
      </c>
      <c r="F59" s="13">
        <v>353679</v>
      </c>
      <c r="G59" s="13">
        <v>7836</v>
      </c>
      <c r="H59" s="13">
        <v>29297</v>
      </c>
      <c r="I59" s="13">
        <v>269225</v>
      </c>
      <c r="J59" s="13">
        <v>4769</v>
      </c>
      <c r="K59" s="13">
        <v>24686</v>
      </c>
    </row>
    <row r="60" spans="2:11" ht="31.5">
      <c r="B60" s="10" t="s">
        <v>88</v>
      </c>
      <c r="C60" s="11" t="s">
        <v>47</v>
      </c>
      <c r="D60" s="13">
        <v>3473923</v>
      </c>
      <c r="E60" s="13">
        <v>2348414</v>
      </c>
      <c r="F60" s="13">
        <v>167568</v>
      </c>
      <c r="G60" s="13">
        <v>14760</v>
      </c>
      <c r="H60" s="13">
        <v>13104</v>
      </c>
      <c r="I60" s="13">
        <v>2622916</v>
      </c>
      <c r="J60" s="13">
        <v>1281838</v>
      </c>
      <c r="K60" s="13">
        <v>396335</v>
      </c>
    </row>
    <row r="61" spans="2:11" ht="15.75">
      <c r="B61" s="10" t="s">
        <v>89</v>
      </c>
      <c r="C61" s="11" t="s">
        <v>48</v>
      </c>
      <c r="D61" s="13">
        <v>37747</v>
      </c>
      <c r="E61" s="13">
        <v>0</v>
      </c>
      <c r="F61" s="13">
        <v>307342</v>
      </c>
      <c r="G61" s="13">
        <v>0</v>
      </c>
      <c r="H61" s="13">
        <v>34773</v>
      </c>
      <c r="I61" s="13">
        <v>0</v>
      </c>
      <c r="J61" s="13">
        <v>0</v>
      </c>
      <c r="K61" s="13">
        <v>0</v>
      </c>
    </row>
    <row r="62" spans="2:11" ht="15.75">
      <c r="B62" s="10" t="s">
        <v>90</v>
      </c>
      <c r="C62" s="11" t="s">
        <v>49</v>
      </c>
      <c r="D62" s="13">
        <v>43223</v>
      </c>
      <c r="E62" s="13">
        <v>0</v>
      </c>
      <c r="F62" s="13">
        <v>2073</v>
      </c>
      <c r="G62" s="13">
        <v>0</v>
      </c>
      <c r="H62" s="13">
        <v>207</v>
      </c>
      <c r="I62" s="13">
        <v>0</v>
      </c>
      <c r="J62" s="13">
        <v>0</v>
      </c>
      <c r="K62" s="13">
        <v>0</v>
      </c>
    </row>
    <row r="63" spans="2:11" ht="31.5">
      <c r="B63" s="10" t="s">
        <v>91</v>
      </c>
      <c r="C63" s="11" t="s">
        <v>50</v>
      </c>
      <c r="D63" s="13">
        <v>1084133</v>
      </c>
      <c r="E63" s="13">
        <v>0</v>
      </c>
      <c r="F63" s="13">
        <v>108140</v>
      </c>
      <c r="G63" s="13">
        <v>0</v>
      </c>
      <c r="H63" s="13">
        <v>10823</v>
      </c>
      <c r="I63" s="13">
        <v>0</v>
      </c>
      <c r="J63" s="13">
        <v>0</v>
      </c>
      <c r="K63" s="13">
        <v>0</v>
      </c>
    </row>
    <row r="64" spans="2:11" ht="31.5">
      <c r="B64" s="18" t="s">
        <v>193</v>
      </c>
      <c r="C64" s="11" t="s">
        <v>51</v>
      </c>
      <c r="D64" s="13">
        <v>306132</v>
      </c>
      <c r="E64" s="13">
        <v>8202</v>
      </c>
      <c r="F64" s="13">
        <v>0</v>
      </c>
      <c r="G64" s="13">
        <v>0</v>
      </c>
      <c r="H64" s="13">
        <v>0</v>
      </c>
      <c r="I64" s="13">
        <v>0</v>
      </c>
      <c r="J64" s="13">
        <v>50</v>
      </c>
      <c r="K64" s="13">
        <v>0</v>
      </c>
    </row>
    <row r="65" spans="2:11" ht="31.5">
      <c r="B65" s="18" t="s">
        <v>192</v>
      </c>
      <c r="C65" s="11" t="s">
        <v>52</v>
      </c>
      <c r="D65" s="13">
        <v>362953</v>
      </c>
      <c r="E65" s="13">
        <v>47358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2:11" ht="63">
      <c r="B66" s="18" t="s">
        <v>194</v>
      </c>
      <c r="C66" s="11" t="s">
        <v>65</v>
      </c>
      <c r="D66" s="13">
        <v>1410151</v>
      </c>
      <c r="E66" s="13">
        <v>0</v>
      </c>
      <c r="F66" s="13">
        <v>0</v>
      </c>
      <c r="G66" s="13">
        <v>0</v>
      </c>
      <c r="H66" s="13">
        <v>0</v>
      </c>
      <c r="I66" s="13">
        <v>656411</v>
      </c>
      <c r="J66" s="13">
        <v>0</v>
      </c>
      <c r="K66" s="13">
        <v>121436</v>
      </c>
    </row>
    <row r="67" spans="2:11" ht="47.25">
      <c r="B67" s="18" t="s">
        <v>195</v>
      </c>
      <c r="C67" s="11" t="s">
        <v>94</v>
      </c>
      <c r="D67" s="13">
        <v>64860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2:11" ht="15.75">
      <c r="B68" s="18"/>
      <c r="C68" s="11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</row>
    <row r="69" spans="2:11" ht="15.75">
      <c r="B69" s="10" t="s">
        <v>5</v>
      </c>
      <c r="C69" s="11" t="s">
        <v>96</v>
      </c>
      <c r="D69" s="14">
        <f aca="true" t="shared" si="6" ref="D69:K69">SUM(D70:D82)</f>
        <v>200155420</v>
      </c>
      <c r="E69" s="14">
        <f t="shared" si="6"/>
        <v>91488259</v>
      </c>
      <c r="F69" s="14">
        <f t="shared" si="6"/>
        <v>309525</v>
      </c>
      <c r="G69" s="14">
        <f t="shared" si="6"/>
        <v>47611</v>
      </c>
      <c r="H69" s="14">
        <f t="shared" si="6"/>
        <v>16518</v>
      </c>
      <c r="I69" s="14">
        <f t="shared" si="6"/>
        <v>0</v>
      </c>
      <c r="J69" s="14">
        <f t="shared" si="6"/>
        <v>0</v>
      </c>
      <c r="K69" s="14">
        <f t="shared" si="6"/>
        <v>0</v>
      </c>
    </row>
    <row r="70" spans="2:11" ht="31.5">
      <c r="B70" s="10" t="s">
        <v>92</v>
      </c>
      <c r="C70" s="11" t="s">
        <v>103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2:11" ht="31.5">
      <c r="B71" s="10" t="s">
        <v>93</v>
      </c>
      <c r="C71" s="11" t="s">
        <v>105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</row>
    <row r="72" spans="2:11" ht="31.5">
      <c r="B72" s="10" t="s">
        <v>95</v>
      </c>
      <c r="C72" s="11" t="s">
        <v>107</v>
      </c>
      <c r="D72" s="13">
        <v>67979233</v>
      </c>
      <c r="E72" s="13">
        <v>45857864</v>
      </c>
      <c r="F72" s="13">
        <v>172144</v>
      </c>
      <c r="G72" s="13">
        <v>1126</v>
      </c>
      <c r="H72" s="13">
        <v>0</v>
      </c>
      <c r="I72" s="13">
        <v>0</v>
      </c>
      <c r="J72" s="13">
        <v>0</v>
      </c>
      <c r="K72" s="13">
        <v>0</v>
      </c>
    </row>
    <row r="73" spans="2:11" ht="47.25">
      <c r="B73" s="10" t="s">
        <v>97</v>
      </c>
      <c r="C73" s="11" t="s">
        <v>98</v>
      </c>
      <c r="D73" s="13">
        <v>35990904</v>
      </c>
      <c r="E73" s="13">
        <v>10036420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2:11" ht="31.5">
      <c r="B74" s="10" t="s">
        <v>104</v>
      </c>
      <c r="C74" s="11" t="s">
        <v>99</v>
      </c>
      <c r="D74" s="13">
        <v>74867503</v>
      </c>
      <c r="E74" s="13">
        <v>34393506</v>
      </c>
      <c r="F74" s="13">
        <v>137381</v>
      </c>
      <c r="G74" s="13">
        <v>46485</v>
      </c>
      <c r="H74" s="13">
        <v>16518</v>
      </c>
      <c r="I74" s="13">
        <v>0</v>
      </c>
      <c r="J74" s="13">
        <v>0</v>
      </c>
      <c r="K74" s="13">
        <v>0</v>
      </c>
    </row>
    <row r="75" spans="2:11" ht="31.5">
      <c r="B75" s="10" t="s">
        <v>106</v>
      </c>
      <c r="C75" s="11" t="s">
        <v>100</v>
      </c>
      <c r="D75" s="13">
        <v>2255705</v>
      </c>
      <c r="E75" s="13">
        <v>8895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</row>
    <row r="76" spans="2:11" ht="47.25">
      <c r="B76" s="10" t="s">
        <v>108</v>
      </c>
      <c r="C76" s="11" t="s">
        <v>101</v>
      </c>
      <c r="D76" s="13">
        <v>18653531</v>
      </c>
      <c r="E76" s="13">
        <v>996706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2:11" ht="31.5">
      <c r="B77" s="19" t="s">
        <v>196</v>
      </c>
      <c r="C77" s="11" t="s">
        <v>102</v>
      </c>
      <c r="D77" s="13">
        <v>335778</v>
      </c>
      <c r="E77" s="13">
        <v>174526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</row>
    <row r="78" spans="2:11" ht="65.25" customHeight="1">
      <c r="B78" s="19" t="s">
        <v>197</v>
      </c>
      <c r="C78" s="11" t="s">
        <v>109</v>
      </c>
      <c r="D78" s="13">
        <v>0</v>
      </c>
      <c r="E78" s="13">
        <v>11366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</row>
    <row r="79" spans="2:11" ht="31.5">
      <c r="B79" s="19" t="s">
        <v>198</v>
      </c>
      <c r="C79" s="11" t="s">
        <v>122</v>
      </c>
      <c r="D79" s="13">
        <v>0</v>
      </c>
      <c r="E79" s="13">
        <v>976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</row>
    <row r="80" spans="2:11" ht="31.5">
      <c r="B80" s="19" t="s">
        <v>199</v>
      </c>
      <c r="C80" s="11" t="s">
        <v>123</v>
      </c>
      <c r="D80" s="13">
        <v>66683</v>
      </c>
      <c r="E80" s="13">
        <v>8000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</row>
    <row r="81" spans="2:11" ht="31.5">
      <c r="B81" s="19" t="s">
        <v>200</v>
      </c>
      <c r="C81" s="11" t="s">
        <v>124</v>
      </c>
      <c r="D81" s="13">
        <v>6083</v>
      </c>
      <c r="E81" s="13"/>
      <c r="F81" s="13"/>
      <c r="G81" s="13"/>
      <c r="H81" s="13"/>
      <c r="I81" s="13"/>
      <c r="J81" s="13"/>
      <c r="K81" s="13"/>
    </row>
    <row r="82" spans="2:11" ht="15.75">
      <c r="B82" s="19"/>
      <c r="C82" s="11" t="s">
        <v>125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</row>
    <row r="83" spans="2:11" ht="31.5">
      <c r="B83" s="10" t="s">
        <v>4</v>
      </c>
      <c r="C83" s="11" t="s">
        <v>126</v>
      </c>
      <c r="D83" s="14">
        <f aca="true" t="shared" si="7" ref="D83:K83">SUM(D84:D106)</f>
        <v>87272495</v>
      </c>
      <c r="E83" s="14">
        <f t="shared" si="7"/>
        <v>12809996</v>
      </c>
      <c r="F83" s="14">
        <f t="shared" si="7"/>
        <v>261177</v>
      </c>
      <c r="G83" s="14">
        <f t="shared" si="7"/>
        <v>753</v>
      </c>
      <c r="H83" s="14">
        <f t="shared" si="7"/>
        <v>12561</v>
      </c>
      <c r="I83" s="14">
        <f t="shared" si="7"/>
        <v>17182833</v>
      </c>
      <c r="J83" s="14">
        <f t="shared" si="7"/>
        <v>1245368</v>
      </c>
      <c r="K83" s="14">
        <f t="shared" si="7"/>
        <v>1945537</v>
      </c>
    </row>
    <row r="84" spans="2:11" ht="80.25" customHeight="1">
      <c r="B84" s="10" t="s">
        <v>134</v>
      </c>
      <c r="C84" s="11" t="s">
        <v>127</v>
      </c>
      <c r="D84" s="13">
        <v>3009226</v>
      </c>
      <c r="E84" s="13">
        <v>235998</v>
      </c>
      <c r="F84" s="13">
        <v>39874</v>
      </c>
      <c r="G84" s="13">
        <v>411</v>
      </c>
      <c r="H84" s="13">
        <v>4667</v>
      </c>
      <c r="I84" s="13">
        <v>310843</v>
      </c>
      <c r="J84" s="13">
        <v>449</v>
      </c>
      <c r="K84" s="13">
        <v>55575</v>
      </c>
    </row>
    <row r="85" spans="2:11" ht="31.5">
      <c r="B85" s="10" t="s">
        <v>135</v>
      </c>
      <c r="C85" s="11" t="s">
        <v>128</v>
      </c>
      <c r="D85" s="13">
        <v>14535</v>
      </c>
      <c r="E85" s="13">
        <v>0</v>
      </c>
      <c r="F85" s="13">
        <v>44282</v>
      </c>
      <c r="G85" s="13">
        <v>342</v>
      </c>
      <c r="H85" s="13">
        <v>4424</v>
      </c>
      <c r="I85" s="13">
        <v>0</v>
      </c>
      <c r="J85" s="13">
        <v>0</v>
      </c>
      <c r="K85" s="13">
        <v>0</v>
      </c>
    </row>
    <row r="86" spans="2:11" ht="47.25">
      <c r="B86" s="10" t="s">
        <v>136</v>
      </c>
      <c r="C86" s="11" t="s">
        <v>129</v>
      </c>
      <c r="D86" s="13">
        <v>6105859</v>
      </c>
      <c r="E86" s="13">
        <v>1389488</v>
      </c>
      <c r="F86" s="13">
        <v>0</v>
      </c>
      <c r="G86" s="13">
        <v>0</v>
      </c>
      <c r="H86" s="13">
        <v>0</v>
      </c>
      <c r="I86" s="13">
        <v>1115178</v>
      </c>
      <c r="J86" s="13">
        <v>10319</v>
      </c>
      <c r="K86" s="13">
        <v>49591</v>
      </c>
    </row>
    <row r="87" spans="2:11" ht="47.25">
      <c r="B87" s="10" t="s">
        <v>137</v>
      </c>
      <c r="C87" s="11" t="s">
        <v>130</v>
      </c>
      <c r="D87" s="13">
        <v>873861</v>
      </c>
      <c r="E87" s="13">
        <v>103745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</row>
    <row r="88" spans="2:11" ht="47.25">
      <c r="B88" s="10" t="s">
        <v>138</v>
      </c>
      <c r="C88" s="11" t="s">
        <v>131</v>
      </c>
      <c r="D88" s="13">
        <v>9643954</v>
      </c>
      <c r="E88" s="13">
        <v>189301</v>
      </c>
      <c r="F88" s="13">
        <v>0</v>
      </c>
      <c r="G88" s="13">
        <v>0</v>
      </c>
      <c r="H88" s="13">
        <v>0</v>
      </c>
      <c r="I88" s="13">
        <v>6807497</v>
      </c>
      <c r="J88" s="13">
        <v>136070</v>
      </c>
      <c r="K88" s="13">
        <v>954291</v>
      </c>
    </row>
    <row r="89" spans="2:11" ht="31.5">
      <c r="B89" s="10" t="s">
        <v>139</v>
      </c>
      <c r="C89" s="11" t="s">
        <v>132</v>
      </c>
      <c r="D89" s="13">
        <v>7865946</v>
      </c>
      <c r="E89" s="13">
        <v>2621575</v>
      </c>
      <c r="F89" s="13">
        <v>0</v>
      </c>
      <c r="G89" s="13">
        <v>0</v>
      </c>
      <c r="H89" s="13">
        <v>0</v>
      </c>
      <c r="I89" s="13">
        <v>3040204</v>
      </c>
      <c r="J89" s="13">
        <v>1040085</v>
      </c>
      <c r="K89" s="13">
        <v>547319</v>
      </c>
    </row>
    <row r="90" spans="2:11" ht="31.5">
      <c r="B90" s="10" t="s">
        <v>140</v>
      </c>
      <c r="C90" s="11" t="s">
        <v>133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</row>
    <row r="91" spans="2:11" ht="31.5">
      <c r="B91" s="10" t="s">
        <v>141</v>
      </c>
      <c r="C91" s="11" t="s">
        <v>110</v>
      </c>
      <c r="D91" s="13">
        <v>1947726</v>
      </c>
      <c r="E91" s="13">
        <v>54670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</row>
    <row r="92" spans="2:11" ht="64.5" customHeight="1">
      <c r="B92" s="10" t="s">
        <v>164</v>
      </c>
      <c r="C92" s="11" t="s">
        <v>111</v>
      </c>
      <c r="D92" s="13">
        <v>17998069</v>
      </c>
      <c r="E92" s="13">
        <v>5874635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</row>
    <row r="93" spans="2:11" ht="47.25">
      <c r="B93" s="10" t="s">
        <v>148</v>
      </c>
      <c r="C93" s="11" t="s">
        <v>112</v>
      </c>
      <c r="D93" s="13">
        <v>9263906</v>
      </c>
      <c r="E93" s="13">
        <v>468991</v>
      </c>
      <c r="F93" s="13">
        <v>9567</v>
      </c>
      <c r="G93" s="13">
        <v>0</v>
      </c>
      <c r="H93" s="13">
        <v>957</v>
      </c>
      <c r="I93" s="13">
        <v>483271</v>
      </c>
      <c r="J93" s="13">
        <v>15946</v>
      </c>
      <c r="K93" s="13">
        <v>63455</v>
      </c>
    </row>
    <row r="94" spans="2:11" ht="36" customHeight="1">
      <c r="B94" s="10" t="s">
        <v>142</v>
      </c>
      <c r="C94" s="11" t="s">
        <v>113</v>
      </c>
      <c r="D94" s="13">
        <v>36236</v>
      </c>
      <c r="E94" s="13">
        <v>0</v>
      </c>
      <c r="F94" s="13">
        <v>0</v>
      </c>
      <c r="G94" s="13">
        <v>0</v>
      </c>
      <c r="H94" s="13">
        <v>0</v>
      </c>
      <c r="I94" s="13">
        <v>51007</v>
      </c>
      <c r="J94" s="13">
        <v>0</v>
      </c>
      <c r="K94" s="13">
        <v>4789</v>
      </c>
    </row>
    <row r="95" spans="2:11" ht="47.25">
      <c r="B95" s="10" t="s">
        <v>143</v>
      </c>
      <c r="C95" s="11" t="s">
        <v>114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</row>
    <row r="96" spans="2:11" ht="62.25" customHeight="1">
      <c r="B96" s="10" t="s">
        <v>170</v>
      </c>
      <c r="C96" s="11" t="s">
        <v>115</v>
      </c>
      <c r="D96" s="13">
        <v>25317568</v>
      </c>
      <c r="E96" s="13">
        <v>825199</v>
      </c>
      <c r="F96" s="13">
        <v>22905</v>
      </c>
      <c r="G96" s="13">
        <v>0</v>
      </c>
      <c r="H96" s="13">
        <v>2290</v>
      </c>
      <c r="I96" s="13">
        <v>5312392</v>
      </c>
      <c r="J96" s="13">
        <v>28161</v>
      </c>
      <c r="K96" s="13">
        <v>265619</v>
      </c>
    </row>
    <row r="97" spans="2:11" ht="15.75">
      <c r="B97" s="20" t="s">
        <v>175</v>
      </c>
      <c r="C97" s="11" t="s">
        <v>116</v>
      </c>
      <c r="D97" s="13">
        <v>152370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</row>
    <row r="98" spans="2:11" ht="15.75">
      <c r="B98" s="20" t="s">
        <v>176</v>
      </c>
      <c r="C98" s="11" t="s">
        <v>117</v>
      </c>
      <c r="D98" s="13">
        <v>70384</v>
      </c>
      <c r="E98" s="13">
        <v>3743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</row>
    <row r="99" spans="2:11" ht="15.75">
      <c r="B99" s="20" t="s">
        <v>177</v>
      </c>
      <c r="C99" s="11" t="s">
        <v>118</v>
      </c>
      <c r="D99" s="13">
        <v>1853719</v>
      </c>
      <c r="E99" s="13">
        <v>866065</v>
      </c>
      <c r="F99" s="13">
        <v>1825</v>
      </c>
      <c r="G99" s="13">
        <v>0</v>
      </c>
      <c r="H99" s="13">
        <v>183</v>
      </c>
      <c r="I99" s="13">
        <v>62441</v>
      </c>
      <c r="J99" s="13">
        <v>14338</v>
      </c>
      <c r="K99" s="13">
        <v>4898</v>
      </c>
    </row>
    <row r="100" spans="2:11" ht="15.75">
      <c r="B100" s="20" t="s">
        <v>179</v>
      </c>
      <c r="C100" s="11" t="s">
        <v>119</v>
      </c>
      <c r="D100" s="13">
        <v>0</v>
      </c>
      <c r="E100" s="13">
        <v>0</v>
      </c>
      <c r="F100" s="13">
        <v>142331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</row>
    <row r="101" spans="2:11" ht="15.75">
      <c r="B101" s="20" t="s">
        <v>180</v>
      </c>
      <c r="C101" s="11" t="s">
        <v>120</v>
      </c>
      <c r="D101" s="13">
        <v>4812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</row>
    <row r="102" spans="2:11" ht="15.75" customHeight="1">
      <c r="B102" s="20" t="s">
        <v>181</v>
      </c>
      <c r="C102" s="11" t="s">
        <v>121</v>
      </c>
      <c r="D102" s="13">
        <v>102782</v>
      </c>
      <c r="E102" s="13">
        <v>62443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2:11" ht="47.25">
      <c r="B103" s="20" t="s">
        <v>182</v>
      </c>
      <c r="C103" s="11" t="s">
        <v>165</v>
      </c>
      <c r="D103" s="13">
        <v>1287787</v>
      </c>
      <c r="E103" s="13">
        <v>114143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</row>
    <row r="104" spans="2:11" ht="31.5">
      <c r="B104" s="20" t="s">
        <v>201</v>
      </c>
      <c r="C104" s="11" t="s">
        <v>166</v>
      </c>
      <c r="D104" s="13">
        <v>58715</v>
      </c>
      <c r="E104" s="13">
        <v>0</v>
      </c>
      <c r="F104" s="13">
        <v>393</v>
      </c>
      <c r="G104" s="13">
        <v>0</v>
      </c>
      <c r="H104" s="13">
        <v>40</v>
      </c>
      <c r="I104" s="13">
        <v>0</v>
      </c>
      <c r="J104" s="13">
        <v>0</v>
      </c>
      <c r="K104" s="13">
        <v>0</v>
      </c>
    </row>
    <row r="105" spans="2:11" ht="110.25">
      <c r="B105" s="20" t="s">
        <v>178</v>
      </c>
      <c r="C105" s="11" t="s">
        <v>167</v>
      </c>
      <c r="D105" s="13">
        <v>99130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</row>
    <row r="106" spans="2:11" ht="78.75">
      <c r="B106" s="20" t="s">
        <v>202</v>
      </c>
      <c r="C106" s="11" t="s">
        <v>168</v>
      </c>
      <c r="D106" s="13">
        <v>1565910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</row>
    <row r="107" spans="2:11" ht="15.75">
      <c r="B107" s="15" t="s">
        <v>64</v>
      </c>
      <c r="C107" s="11" t="s">
        <v>169</v>
      </c>
      <c r="D107" s="14">
        <f aca="true" t="shared" si="8" ref="D107:K107">D27+D69+D83</f>
        <v>1022114586</v>
      </c>
      <c r="E107" s="14">
        <f t="shared" si="8"/>
        <v>402335181</v>
      </c>
      <c r="F107" s="14">
        <f t="shared" si="8"/>
        <v>5357092</v>
      </c>
      <c r="G107" s="14">
        <f t="shared" si="8"/>
        <v>7369977</v>
      </c>
      <c r="H107" s="14">
        <f t="shared" si="8"/>
        <v>448774</v>
      </c>
      <c r="I107" s="14">
        <f t="shared" si="8"/>
        <v>89223768</v>
      </c>
      <c r="J107" s="14">
        <f t="shared" si="8"/>
        <v>8636831</v>
      </c>
      <c r="K107" s="14">
        <f t="shared" si="8"/>
        <v>6550838</v>
      </c>
    </row>
    <row r="108" spans="2:11" ht="15.75">
      <c r="B108" s="15" t="s">
        <v>172</v>
      </c>
      <c r="C108" s="11" t="s">
        <v>171</v>
      </c>
      <c r="D108" s="14">
        <f aca="true" t="shared" si="9" ref="D108:K108">D25+D107</f>
        <v>3483612807</v>
      </c>
      <c r="E108" s="14">
        <f t="shared" si="9"/>
        <v>1793505557</v>
      </c>
      <c r="F108" s="14">
        <f t="shared" si="9"/>
        <v>5357092</v>
      </c>
      <c r="G108" s="14">
        <f t="shared" si="9"/>
        <v>7369977</v>
      </c>
      <c r="H108" s="14">
        <f t="shared" si="9"/>
        <v>448774</v>
      </c>
      <c r="I108" s="14">
        <f t="shared" si="9"/>
        <v>99360717</v>
      </c>
      <c r="J108" s="14">
        <f t="shared" si="9"/>
        <v>8636831</v>
      </c>
      <c r="K108" s="14">
        <f t="shared" si="9"/>
        <v>6550838</v>
      </c>
    </row>
    <row r="109" spans="2:11" ht="15.75">
      <c r="B109" s="5"/>
      <c r="C109" s="5"/>
      <c r="D109" s="5"/>
      <c r="E109" s="6"/>
      <c r="F109" s="5"/>
      <c r="G109" s="5"/>
      <c r="H109" s="6"/>
      <c r="I109" s="6"/>
      <c r="J109" s="6"/>
      <c r="K109" s="6"/>
    </row>
  </sheetData>
  <sheetProtection password="CE28" sheet="1" objects="1" scenarios="1" selectLockedCells="1" selectUnlockedCells="1"/>
  <mergeCells count="14">
    <mergeCell ref="B1:K1"/>
    <mergeCell ref="E5:E6"/>
    <mergeCell ref="G5:G6"/>
    <mergeCell ref="F4:H4"/>
    <mergeCell ref="H5:H6"/>
    <mergeCell ref="B4:B6"/>
    <mergeCell ref="C4:C6"/>
    <mergeCell ref="D4:E4"/>
    <mergeCell ref="I4:K4"/>
    <mergeCell ref="F5:F6"/>
    <mergeCell ref="K5:K6"/>
    <mergeCell ref="J5:J6"/>
    <mergeCell ref="I5:I6"/>
    <mergeCell ref="D5:D6"/>
  </mergeCells>
  <dataValidations count="3">
    <dataValidation type="decimal" operator="greaterThanOrEqual" allowBlank="1" showInputMessage="1" showErrorMessage="1" errorTitle="Внимание" error="В данную ячейку вводятся только цифры!" sqref="D107:K108 D20:K25 D83:K95 D8:K8 D69:K69">
      <formula1>0</formula1>
    </dataValidation>
    <dataValidation type="decimal" operator="greaterThanOrEqual" allowBlank="1" showInputMessage="1" showErrorMessage="1" errorTitle="Внимание" error="В данную ячейку вводятся только цифры." sqref="D70:K82 D9:K19 D96:K106 D28:K38 D45:K49 D54:K68">
      <formula1>-999999999999999</formula1>
    </dataValidation>
    <dataValidation allowBlank="1" showInputMessage="1" showErrorMessage="1" errorTitle="Внимание" error="В данную ячейку вводятся только цифры!" sqref="B69"/>
  </dataValidations>
  <printOptions/>
  <pageMargins left="0.3937007874015748" right="0.1968503937007874" top="0.7874015748031497" bottom="0.3937007874015748" header="0.5118110236220472" footer="0.5118110236220472"/>
  <pageSetup fitToHeight="0" fitToWidth="1" horizontalDpi="200" verticalDpi="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2015-04-01T11:34:09Z</cp:lastPrinted>
  <dcterms:created xsi:type="dcterms:W3CDTF">2003-10-07T08:38:18Z</dcterms:created>
  <dcterms:modified xsi:type="dcterms:W3CDTF">2015-04-02T10:23:45Z</dcterms:modified>
  <cp:category/>
  <cp:version/>
  <cp:contentType/>
  <cp:contentStatus/>
</cp:coreProperties>
</file>